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1"/>
  </bookViews>
  <sheets>
    <sheet name="jedna  średnia" sheetId="1" r:id="rId1"/>
    <sheet name="dwie średnie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<sst xmlns="http://schemas.openxmlformats.org/spreadsheetml/2006/main" count="28" uniqueCount="22">
  <si>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średnia</t>
  </si>
  <si>
    <t>ŚREDNIA</t>
  </si>
  <si>
    <t>ss</t>
  </si>
  <si>
    <t>N</t>
  </si>
  <si>
    <t>df</t>
  </si>
  <si>
    <t>s śr</t>
  </si>
  <si>
    <t>t</t>
  </si>
  <si>
    <t>p</t>
  </si>
  <si>
    <t>Panie</t>
  </si>
  <si>
    <t>Panowie</t>
  </si>
  <si>
    <t>SS X</t>
  </si>
  <si>
    <t>błąd</t>
  </si>
  <si>
    <t>mianownik</t>
  </si>
  <si>
    <t>n</t>
  </si>
  <si>
    <t>suma</t>
  </si>
  <si>
    <t>licznik</t>
  </si>
  <si>
    <t>nawias</t>
  </si>
  <si>
    <t>całość</t>
  </si>
  <si>
    <t>test t</t>
  </si>
  <si>
    <t>prawdop</t>
  </si>
  <si>
    <t>SS Y</t>
  </si>
  <si>
    <t>przy pomocy funkcji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</si>
</sst>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5" sqref="H15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70.4</v>
      </c>
      <c r="B2">
        <v>69.5</v>
      </c>
      <c r="C2">
        <v>105.1</v>
      </c>
      <c r="D2">
        <v>15</v>
      </c>
      <c r="E2">
        <f>D2-1</f>
        <v>14</v>
      </c>
      <c r="F2" s="1">
        <f>SQRT(C2/(D2*E2))</f>
        <v>0.7074434185687152</v>
      </c>
      <c r="G2">
        <f>(A2-B2)/F2</f>
        <v>1.2721865471882783</v>
      </c>
      <c r="H2">
        <f>TDIST(ABS(G2),E2,1)</f>
        <v>0.11201605583871946</v>
      </c>
    </row>
    <row r="3" spans="1:8" ht="15">
      <c r="A3">
        <v>21.4</v>
      </c>
      <c r="B3">
        <v>20</v>
      </c>
      <c r="C3">
        <v>32</v>
      </c>
      <c r="D3">
        <v>20</v>
      </c>
      <c r="E3">
        <f>D3-1</f>
        <v>19</v>
      </c>
      <c r="F3" s="1">
        <f>SQRT(C3/(D3*E3))</f>
        <v>0.29019050004400465</v>
      </c>
      <c r="G3">
        <f>(A3-B3)/F3</f>
        <v>4.824417063231573</v>
      </c>
      <c r="H3">
        <f>TDIST(ABS(G3),E3,1)</f>
        <v>5.890850611636848E-05</v>
      </c>
    </row>
    <row r="4" spans="1:8" ht="15">
      <c r="A4">
        <v>30.1</v>
      </c>
      <c r="B4">
        <v>40</v>
      </c>
      <c r="C4">
        <v>40.7</v>
      </c>
      <c r="D4">
        <v>10</v>
      </c>
      <c r="E4">
        <f>D4-1</f>
        <v>9</v>
      </c>
      <c r="F4" s="1">
        <f>SQRT(C4/(D4*E4))</f>
        <v>0.6724747000610671</v>
      </c>
      <c r="G4">
        <f>(A4-B4)/F4</f>
        <v>-14.721743433769307</v>
      </c>
      <c r="H4">
        <f>TDIST(ABS(G4),E4,1)</f>
        <v>6.635894643743554E-08</v>
      </c>
    </row>
    <row r="5" spans="1:8" ht="15">
      <c r="A5">
        <v>70.4</v>
      </c>
      <c r="B5">
        <v>69.5</v>
      </c>
      <c r="C5">
        <v>105.1</v>
      </c>
      <c r="D5">
        <v>50</v>
      </c>
      <c r="E5">
        <f>D5-1</f>
        <v>49</v>
      </c>
      <c r="F5" s="1">
        <f>SQRT(C5/(D5*E5))</f>
        <v>0.20711822513645067</v>
      </c>
      <c r="G5">
        <f>(A5-B5)/F5</f>
        <v>4.345344304718141</v>
      </c>
      <c r="H5">
        <f>TDIST(ABS(G5),E5,1)</f>
        <v>3.494402791683063E-05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M14" sqref="M14"/>
    </sheetView>
  </sheetViews>
  <sheetFormatPr defaultColWidth="9.140625" defaultRowHeight="15"/>
  <sheetData>
    <row r="1" spans="2:5" ht="15">
      <c r="B1" s="5" t="s">
        <v>8</v>
      </c>
      <c r="C1" s="5" t="s">
        <v>9</v>
      </c>
      <c r="D1" s="5" t="s">
        <v>10</v>
      </c>
      <c r="E1" s="5" t="s">
        <v>20</v>
      </c>
    </row>
    <row r="2" spans="2:11" ht="15">
      <c r="B2" s="5">
        <v>155</v>
      </c>
      <c r="C2" s="5">
        <v>174</v>
      </c>
      <c r="D2" s="5">
        <f>(B2-$B$7)^2</f>
        <v>81</v>
      </c>
      <c r="E2" s="5">
        <f>(C2-$C$7)^2</f>
        <v>0.16000000000000456</v>
      </c>
      <c r="G2" s="9" t="s">
        <v>11</v>
      </c>
      <c r="H2" s="9"/>
      <c r="J2" s="10" t="s">
        <v>18</v>
      </c>
      <c r="K2" s="10"/>
    </row>
    <row r="3" spans="2:11" ht="15">
      <c r="B3" s="5">
        <v>160</v>
      </c>
      <c r="C3" s="5">
        <v>174</v>
      </c>
      <c r="D3" s="5">
        <f>(B3-$B$7)^2</f>
        <v>16</v>
      </c>
      <c r="E3" s="5">
        <f>(C3-$C$7)^2</f>
        <v>0.16000000000000456</v>
      </c>
      <c r="G3" s="2" t="s">
        <v>15</v>
      </c>
      <c r="H3" s="2">
        <f>D9+E9</f>
        <v>437.20000000000005</v>
      </c>
      <c r="J3" s="3" t="s">
        <v>15</v>
      </c>
      <c r="K3" s="3">
        <f>(B7-C7)-0</f>
        <v>-9.599999999999994</v>
      </c>
    </row>
    <row r="4" spans="2:11" ht="15">
      <c r="B4" s="5">
        <v>165</v>
      </c>
      <c r="C4" s="5">
        <v>185</v>
      </c>
      <c r="D4" s="5">
        <f>(B4-$B$7)^2</f>
        <v>1</v>
      </c>
      <c r="E4" s="5">
        <f>(C4-$C$7)^2</f>
        <v>129.96000000000012</v>
      </c>
      <c r="G4" s="2" t="s">
        <v>12</v>
      </c>
      <c r="H4" s="2">
        <f>(B8-1)+(C8-1)</f>
        <v>8</v>
      </c>
      <c r="J4" s="3" t="s">
        <v>6</v>
      </c>
      <c r="K4" s="3">
        <f>K3/H6</f>
        <v>-2.053270437046389</v>
      </c>
    </row>
    <row r="5" spans="2:11" ht="15">
      <c r="B5" s="5">
        <v>175</v>
      </c>
      <c r="C5" s="5">
        <v>165</v>
      </c>
      <c r="D5" s="5">
        <f>(B5-$B$7)^2</f>
        <v>121</v>
      </c>
      <c r="E5" s="5">
        <f>(C5-$C$7)^2</f>
        <v>73.95999999999991</v>
      </c>
      <c r="G5" s="2" t="s">
        <v>16</v>
      </c>
      <c r="H5" s="2">
        <f>((1/B8)+(1/C8))</f>
        <v>0.4</v>
      </c>
      <c r="J5" s="3" t="s">
        <v>19</v>
      </c>
      <c r="K5" s="3">
        <f>TDIST(ABS(K4),B10,1)</f>
        <v>0.037065378005642746</v>
      </c>
    </row>
    <row r="6" spans="2:8" ht="15">
      <c r="B6" s="5">
        <v>165</v>
      </c>
      <c r="C6" s="5">
        <v>170</v>
      </c>
      <c r="D6" s="5">
        <f>(B6-$B$7)^2</f>
        <v>1</v>
      </c>
      <c r="E6" s="5">
        <f>(C6-$C$7)^2</f>
        <v>12.959999999999958</v>
      </c>
      <c r="G6" s="2" t="s">
        <v>17</v>
      </c>
      <c r="H6" s="2">
        <f>SQRT((H3/H4)*H5)</f>
        <v>4.675467891024384</v>
      </c>
    </row>
    <row r="7" spans="1:3" ht="15">
      <c r="A7" t="s">
        <v>0</v>
      </c>
      <c r="B7" s="6">
        <f>AVERAGE(B2:B6)</f>
        <v>164</v>
      </c>
      <c r="C7" s="6">
        <f>AVERAGE(C2:C6)</f>
        <v>173.6</v>
      </c>
    </row>
    <row r="8" spans="1:11" ht="15">
      <c r="A8" t="s">
        <v>13</v>
      </c>
      <c r="B8" s="5">
        <f>COUNTA(B2:B6)</f>
        <v>5</v>
      </c>
      <c r="C8" s="5">
        <f>COUNTA(C2:C6)</f>
        <v>5</v>
      </c>
      <c r="J8" s="11" t="s">
        <v>21</v>
      </c>
      <c r="K8" s="11"/>
    </row>
    <row r="9" spans="1:11" ht="15">
      <c r="A9" t="s">
        <v>14</v>
      </c>
      <c r="D9" s="7">
        <f>SUM(D2:D6)</f>
        <v>220</v>
      </c>
      <c r="E9" s="7">
        <f>SUM(E2:E6)</f>
        <v>217.20000000000002</v>
      </c>
      <c r="F9" s="8"/>
      <c r="J9" s="4" t="s">
        <v>19</v>
      </c>
      <c r="K9" s="4">
        <f>TTEST(B2:B6,C2:C6,1,2)</f>
        <v>0.037065378005642746</v>
      </c>
    </row>
    <row r="10" spans="1:11" ht="15">
      <c r="A10" t="s">
        <v>4</v>
      </c>
      <c r="B10" s="5">
        <f>(B8-1)+(C8-1)</f>
        <v>8</v>
      </c>
      <c r="J10" s="4" t="s">
        <v>6</v>
      </c>
      <c r="K10" s="4">
        <f>TINV((K9*2),B10)</f>
        <v>2.0532704370463892</v>
      </c>
    </row>
  </sheetData>
  <sheetProtection/>
  <mergeCells count="3">
    <mergeCell ref="G2:H2"/>
    <mergeCell ref="J2:K2"/>
    <mergeCell ref="J8:K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Victoria Kamasa</cp:lastModifiedBy>
  <dcterms:created xsi:type="dcterms:W3CDTF">2014-02-01T17:14:00Z</dcterms:created>
  <dcterms:modified xsi:type="dcterms:W3CDTF">2014-02-01T17:38:28Z</dcterms:modified>
  <cp:category/>
  <cp:version/>
  <cp:contentType/>
  <cp:contentStatus/>
</cp:coreProperties>
</file>